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erencia\Compartida\3. LICITACIONES GERENCIA\LICITACIONES 2022\2. FEBRERO\17. FIDUCIARIA VIVIENDA CAJICA\PTA FINDETER VIVIENDA CAJICA\Sobre No2 UT CAJICA S&amp;G\"/>
    </mc:Choice>
  </mc:AlternateContent>
  <bookViews>
    <workbookView xWindow="0" yWindow="0" windowWidth="2370" windowHeight="0"/>
  </bookViews>
  <sheets>
    <sheet name="Formato" sheetId="2" r:id="rId1"/>
  </sheets>
  <definedNames>
    <definedName name="_xlnm.Print_Area" localSheetId="0">Formato!$A$1:$G$30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F8" i="2" l="1"/>
  <c r="F20" i="2" s="1"/>
  <c r="J7" i="2"/>
  <c r="J8" i="2" s="1"/>
  <c r="F9" i="2" l="1"/>
  <c r="F12" i="2"/>
  <c r="E18" i="2"/>
  <c r="F16" i="2" l="1"/>
  <c r="F17" i="2" s="1"/>
  <c r="F15" i="2"/>
  <c r="F14" i="2"/>
  <c r="F18" i="2" l="1"/>
</calcChain>
</file>

<file path=xl/sharedStrings.xml><?xml version="1.0" encoding="utf-8"?>
<sst xmlns="http://schemas.openxmlformats.org/spreadsheetml/2006/main" count="31" uniqueCount="24">
  <si>
    <t>Administración</t>
  </si>
  <si>
    <t xml:space="preserve">Imprevistos </t>
  </si>
  <si>
    <t>Utilidad</t>
  </si>
  <si>
    <t>Valor IVA sobre la utilidad</t>
  </si>
  <si>
    <t>%</t>
  </si>
  <si>
    <t xml:space="preserve">En porcentaje </t>
  </si>
  <si>
    <t xml:space="preserve">Expresado en Pesos </t>
  </si>
  <si>
    <t>FORMATO No.4 PROPUESTA ECONOMICA</t>
  </si>
  <si>
    <t>CONVOCATORIA No.</t>
  </si>
  <si>
    <t>“LA ELABORACIÓN DE LA CATEGORIZACIÓN Y DIAGNÓSTICOS DE LAS VIVIENDAS DE LOS HOGARES HABILITADOS POR
FONVIVIENDA, PARA LA ASIGNACIÓN DEL SUBSIDIO DE MEJORAMIENTOS DE VIVIENDA CASA DIGNA VIDA DIGNA; Y LA EJECUCIÓN
DE LAS ACTIVIDADES Y ACCIONES DE MEJORAMIENTO DE VIVIENDA PRODUCTO DE DICHOS DIAGNÓSTICOS, EN LAS ZONAS O
PREDIOS PRIORIZADOS CORRESPONDIENTES AL MUNICIPIO DE CAJICÁ - CUNDINAMARCA”</t>
  </si>
  <si>
    <t>PE</t>
  </si>
  <si>
    <t>PD</t>
  </si>
  <si>
    <t>VPEE= PE x (100%- PD)/100%</t>
  </si>
  <si>
    <t>PE-VPEE</t>
  </si>
  <si>
    <t>PRESUPUESTO ESTIMADO (PE) en pesos</t>
  </si>
  <si>
    <t>PORCENTAJE DE DESCUENTO (PD) en porcentaje</t>
  </si>
  <si>
    <t>VALOR DE LA PROPUESTA PARA EVALUACIÓN ECONÓMICA (VPEE) en pesos</t>
  </si>
  <si>
    <t>DESCUENTO EXPRESADO en pesos</t>
  </si>
  <si>
    <t>DESGLOCE DE AIU PROPUESTO PARA FASE 2</t>
  </si>
  <si>
    <t>$</t>
  </si>
  <si>
    <t>UNIÓN TEMPORAL CAJICÁ S&amp;G</t>
  </si>
  <si>
    <t>REPRESENTANTE LEGAL</t>
  </si>
  <si>
    <t>C.C. 19.460.521</t>
  </si>
  <si>
    <t>LUIS ARULFO TELLEZ QUITIAN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</si>
</sst>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&quot;$&quot;\ #,##0"/>
    <numFmt numFmtId="167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6" fontId="1" fillId="0" borderId="12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1" xfId="1" applyFont="1" applyBorder="1" applyAlignment="1">
      <alignment horizontal="right" vertical="center" wrapText="1"/>
    </xf>
    <xf numFmtId="42" fontId="1" fillId="0" borderId="12" xfId="0" applyNumberFormat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10" fontId="2" fillId="0" borderId="7" xfId="2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41" fontId="0" fillId="0" borderId="0" xfId="3" applyFont="1" applyAlignment="1">
      <alignment vertical="center"/>
    </xf>
    <xf numFmtId="10" fontId="2" fillId="0" borderId="7" xfId="2" applyNumberFormat="1" applyFont="1" applyBorder="1" applyAlignment="1">
      <alignment horizontal="right" vertical="center" wrapText="1"/>
    </xf>
    <xf numFmtId="167" fontId="0" fillId="0" borderId="0" xfId="3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">
    <cellStyle name="Millares [0]" xfId="3" builtinId="6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view="pageBreakPreview" zoomScale="80" zoomScaleNormal="100" zoomScaleSheetLayoutView="80" workbookViewId="0">
      <selection activeCell="I1" sqref="I1:J1048576"/>
    </sheetView>
  </sheetViews>
  <sheetFormatPr baseColWidth="10" defaultRowHeight="15" x14ac:dyDescent="0.25"/>
  <cols>
    <col min="1" max="2" width="11.42578125" style="49"/>
    <col min="3" max="3" width="39.7109375" style="49" customWidth="1"/>
    <col min="4" max="5" width="22.28515625" style="49" customWidth="1"/>
    <col min="6" max="6" width="27.140625" style="49" customWidth="1"/>
    <col min="7" max="7" width="1.42578125" style="49" customWidth="1"/>
    <col min="8" max="8" width="11.42578125" style="49"/>
    <col min="9" max="9" width="14.42578125" style="49" hidden="1" customWidth="1"/>
    <col min="10" max="10" width="15" style="49" hidden="1" customWidth="1"/>
    <col min="11" max="16384" width="11.42578125" style="49"/>
  </cols>
  <sheetData>
    <row r="1" spans="1:10" ht="15.75" thickBot="1" x14ac:dyDescent="0.3">
      <c r="A1" s="48" t="s">
        <v>8</v>
      </c>
      <c r="B1" s="48"/>
      <c r="C1" s="48"/>
      <c r="D1" s="48"/>
      <c r="E1" s="48"/>
      <c r="F1" s="48"/>
    </row>
    <row r="2" spans="1:10" ht="63.75" customHeight="1" thickBot="1" x14ac:dyDescent="0.3">
      <c r="A2" s="26" t="s">
        <v>9</v>
      </c>
      <c r="B2" s="27"/>
      <c r="C2" s="27"/>
      <c r="D2" s="27"/>
      <c r="E2" s="27"/>
      <c r="F2" s="28"/>
    </row>
    <row r="3" spans="1:10" x14ac:dyDescent="0.25">
      <c r="A3" s="29"/>
      <c r="B3" s="30"/>
      <c r="C3" s="30"/>
      <c r="D3" s="30"/>
      <c r="E3" s="30"/>
      <c r="F3" s="31"/>
    </row>
    <row r="4" spans="1:10" ht="15.75" thickBot="1" x14ac:dyDescent="0.3">
      <c r="A4" s="32" t="s">
        <v>7</v>
      </c>
      <c r="B4" s="33"/>
      <c r="C4" s="33"/>
      <c r="D4" s="33"/>
      <c r="E4" s="33"/>
      <c r="F4" s="34"/>
    </row>
    <row r="5" spans="1:10" ht="35.25" customHeight="1" thickBot="1" x14ac:dyDescent="0.3">
      <c r="A5" s="35"/>
      <c r="B5" s="36"/>
      <c r="C5" s="36"/>
      <c r="D5" s="36"/>
      <c r="E5" s="36"/>
      <c r="F5" s="37"/>
    </row>
    <row r="6" spans="1:10" ht="15.75" thickBot="1" x14ac:dyDescent="0.3">
      <c r="A6" s="41" t="s">
        <v>14</v>
      </c>
      <c r="B6" s="44"/>
      <c r="C6" s="42"/>
      <c r="D6" s="13" t="s">
        <v>10</v>
      </c>
      <c r="E6" s="14" t="s">
        <v>19</v>
      </c>
      <c r="F6" s="15">
        <v>3024000000</v>
      </c>
      <c r="I6" s="15">
        <v>3024000000</v>
      </c>
      <c r="J6" s="51">
        <f>ROUND(I6*0.9745,0)</f>
        <v>2946888000</v>
      </c>
    </row>
    <row r="7" spans="1:10" ht="15.75" thickBot="1" x14ac:dyDescent="0.3">
      <c r="A7" s="41" t="s">
        <v>15</v>
      </c>
      <c r="B7" s="44"/>
      <c r="C7" s="42"/>
      <c r="D7" s="13" t="s">
        <v>11</v>
      </c>
      <c r="E7" s="14" t="s">
        <v>4</v>
      </c>
      <c r="F7" s="52">
        <v>2.5499999999999998E-2</v>
      </c>
      <c r="J7" s="53">
        <f>+(J6*100)/I6</f>
        <v>97.45</v>
      </c>
    </row>
    <row r="8" spans="1:10" ht="26.25" thickBot="1" x14ac:dyDescent="0.3">
      <c r="A8" s="41" t="s">
        <v>16</v>
      </c>
      <c r="B8" s="44"/>
      <c r="C8" s="42"/>
      <c r="D8" s="13" t="s">
        <v>12</v>
      </c>
      <c r="E8" s="14" t="s">
        <v>19</v>
      </c>
      <c r="F8" s="15">
        <f>F6*(100%-F7)/100%</f>
        <v>2946888000</v>
      </c>
      <c r="J8" s="54">
        <f>100-J7</f>
        <v>2.5499999999999972</v>
      </c>
    </row>
    <row r="9" spans="1:10" ht="15.75" thickBot="1" x14ac:dyDescent="0.3">
      <c r="A9" s="41" t="s">
        <v>17</v>
      </c>
      <c r="B9" s="44"/>
      <c r="C9" s="42"/>
      <c r="D9" s="13" t="s">
        <v>13</v>
      </c>
      <c r="E9" s="14" t="s">
        <v>19</v>
      </c>
      <c r="F9" s="15">
        <f>F6-F8</f>
        <v>77112000</v>
      </c>
    </row>
    <row r="10" spans="1:10" ht="15.75" thickBot="1" x14ac:dyDescent="0.3">
      <c r="A10" s="38"/>
      <c r="B10" s="39"/>
      <c r="C10" s="39"/>
      <c r="D10" s="39"/>
      <c r="E10" s="39"/>
      <c r="F10" s="40"/>
    </row>
    <row r="11" spans="1:10" ht="19.5" customHeight="1" thickBot="1" x14ac:dyDescent="0.3">
      <c r="A11" s="45" t="s">
        <v>18</v>
      </c>
      <c r="B11" s="46"/>
      <c r="C11" s="46"/>
      <c r="D11" s="46"/>
      <c r="E11" s="46"/>
      <c r="F11" s="47"/>
    </row>
    <row r="12" spans="1:10" ht="15.75" thickBot="1" x14ac:dyDescent="0.3">
      <c r="A12" s="24"/>
      <c r="B12" s="25"/>
      <c r="C12" s="25"/>
      <c r="D12" s="4"/>
      <c r="E12" s="3"/>
      <c r="F12" s="7">
        <f>F8</f>
        <v>2946888000</v>
      </c>
    </row>
    <row r="13" spans="1:10" ht="15.75" thickBot="1" x14ac:dyDescent="0.3">
      <c r="A13" s="8"/>
      <c r="B13" s="9"/>
      <c r="C13" s="9"/>
      <c r="D13" s="5"/>
      <c r="E13" s="3" t="s">
        <v>5</v>
      </c>
      <c r="F13" s="3" t="s">
        <v>6</v>
      </c>
    </row>
    <row r="14" spans="1:10" ht="15.75" thickBot="1" x14ac:dyDescent="0.3">
      <c r="A14" s="41" t="s">
        <v>0</v>
      </c>
      <c r="B14" s="42"/>
      <c r="C14" s="21" t="s">
        <v>4</v>
      </c>
      <c r="D14" s="2"/>
      <c r="E14" s="22">
        <v>0.20050000000000001</v>
      </c>
      <c r="F14" s="11">
        <f>F12*E14</f>
        <v>590851044</v>
      </c>
    </row>
    <row r="15" spans="1:10" ht="15.75" thickBot="1" x14ac:dyDescent="0.3">
      <c r="A15" s="41" t="s">
        <v>1</v>
      </c>
      <c r="B15" s="43"/>
      <c r="C15" s="19" t="s">
        <v>4</v>
      </c>
      <c r="D15" s="6"/>
      <c r="E15" s="10">
        <v>0.03</v>
      </c>
      <c r="F15" s="11">
        <f>F12*E15</f>
        <v>88406640</v>
      </c>
    </row>
    <row r="16" spans="1:10" ht="15.75" thickBot="1" x14ac:dyDescent="0.3">
      <c r="A16" s="41" t="s">
        <v>2</v>
      </c>
      <c r="B16" s="43"/>
      <c r="C16" s="19" t="s">
        <v>4</v>
      </c>
      <c r="D16" s="6"/>
      <c r="E16" s="10">
        <v>0.05</v>
      </c>
      <c r="F16" s="11">
        <f>F12*E16</f>
        <v>147344400</v>
      </c>
    </row>
    <row r="17" spans="1:6" ht="31.5" customHeight="1" thickBot="1" x14ac:dyDescent="0.3">
      <c r="A17" s="41" t="s">
        <v>3</v>
      </c>
      <c r="B17" s="43"/>
      <c r="C17" s="19" t="s">
        <v>4</v>
      </c>
      <c r="D17" s="20"/>
      <c r="E17" s="10">
        <v>0.19</v>
      </c>
      <c r="F17" s="11">
        <f>F16*E17</f>
        <v>27995436</v>
      </c>
    </row>
    <row r="18" spans="1:6" ht="15.75" thickBot="1" x14ac:dyDescent="0.3">
      <c r="A18" s="24"/>
      <c r="B18" s="25"/>
      <c r="C18" s="25"/>
      <c r="D18" s="4"/>
      <c r="E18" s="23">
        <f>SUM(E14:E16)</f>
        <v>0.28050000000000003</v>
      </c>
      <c r="F18" s="12">
        <f>SUM(F14:F17)</f>
        <v>854597520</v>
      </c>
    </row>
    <row r="19" spans="1:6" ht="15.75" thickBot="1" x14ac:dyDescent="0.3">
      <c r="A19" s="17"/>
      <c r="B19" s="16"/>
      <c r="C19" s="16"/>
      <c r="D19" s="18"/>
      <c r="E19" s="18"/>
      <c r="F19" s="1"/>
    </row>
    <row r="20" spans="1:6" ht="42.75" customHeight="1" thickBot="1" x14ac:dyDescent="0.3">
      <c r="A20" s="24" t="s">
        <v>16</v>
      </c>
      <c r="B20" s="25"/>
      <c r="C20" s="25"/>
      <c r="D20" s="25"/>
      <c r="E20" s="50"/>
      <c r="F20" s="7">
        <f>F8</f>
        <v>2946888000</v>
      </c>
    </row>
    <row r="21" spans="1:6" ht="7.5" customHeight="1" x14ac:dyDescent="0.25"/>
    <row r="25" spans="1:6" x14ac:dyDescent="0.25">
      <c r="E25" s="56"/>
      <c r="F25" s="56"/>
    </row>
    <row r="26" spans="1:6" x14ac:dyDescent="0.25">
      <c r="E26" s="55" t="s">
        <v>20</v>
      </c>
      <c r="F26" s="55"/>
    </row>
    <row r="27" spans="1:6" x14ac:dyDescent="0.25">
      <c r="E27" s="55" t="s">
        <v>21</v>
      </c>
      <c r="F27" s="55"/>
    </row>
    <row r="28" spans="1:6" x14ac:dyDescent="0.25">
      <c r="E28" s="55" t="s">
        <v>23</v>
      </c>
      <c r="F28" s="55"/>
    </row>
    <row r="29" spans="1:6" x14ac:dyDescent="0.25">
      <c r="E29" s="55" t="s">
        <v>22</v>
      </c>
      <c r="F29" s="55"/>
    </row>
  </sheetData>
  <mergeCells count="23">
    <mergeCell ref="E29:F29"/>
    <mergeCell ref="A20:E20"/>
    <mergeCell ref="E25:F25"/>
    <mergeCell ref="E26:F26"/>
    <mergeCell ref="E27:F27"/>
    <mergeCell ref="E28:F28"/>
    <mergeCell ref="A1:F1"/>
    <mergeCell ref="A14:B14"/>
    <mergeCell ref="A8:C8"/>
    <mergeCell ref="A9:C9"/>
    <mergeCell ref="A10:F10"/>
    <mergeCell ref="A11:F11"/>
    <mergeCell ref="A12:C12"/>
    <mergeCell ref="A18:C18"/>
    <mergeCell ref="A15:B15"/>
    <mergeCell ref="A16:B16"/>
    <mergeCell ref="A17:B17"/>
    <mergeCell ref="A7:C7"/>
    <mergeCell ref="A2:F2"/>
    <mergeCell ref="A3:F3"/>
    <mergeCell ref="A4:F4"/>
    <mergeCell ref="A5:F5"/>
    <mergeCell ref="A6:C6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8962ccea1e6752205a03ac9bb089eb4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5fe3c62a763911e9279bbfd519b7303d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ternalName="g7y3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62</FINDETERConvocatoria>
    <FINDETERPublicar xmlns="C873A128-3956-43CC-8E9F-116C3547FB51">true</FINDETERPublicar>
    <g7y3 xmlns="c873a128-3956-43cc-8e9f-116c3547fb5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90B24A-195B-4BA3-A149-5FA3908E4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3A128-3956-43CC-8E9F-116C3547FB51"/>
    <ds:schemaRef ds:uri="c873a128-3956-43cc-8e9f-116c3547f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D36C81-14BB-464B-81B4-40228BDE93CB}">
  <ds:schemaRefs>
    <ds:schemaRef ds:uri="http://schemas.microsoft.com/office/2006/metadata/properties"/>
    <ds:schemaRef ds:uri="C873A128-3956-43CC-8E9F-116C3547FB51"/>
    <ds:schemaRef ds:uri="c873a128-3956-43cc-8e9f-116c3547fb5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PAF-JU-O-002-2019 FORMATO 4 PROPUESTA ECONOMICA</dc:title>
  <dc:creator>GERARDO ANDRES ALZATE ALZATE</dc:creator>
  <cp:lastModifiedBy>user</cp:lastModifiedBy>
  <cp:lastPrinted>2020-02-20T16:14:11Z</cp:lastPrinted>
  <dcterms:created xsi:type="dcterms:W3CDTF">2019-01-22T17:02:10Z</dcterms:created>
  <dcterms:modified xsi:type="dcterms:W3CDTF">2022-02-14T13:43:38Z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